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pring-2012" sheetId="1" r:id="rId1"/>
  </sheets>
  <definedNames>
    <definedName name="_xlnm.Print_Area" localSheetId="0">'Spring-2012'!$A$1:$N$95</definedName>
  </definedNames>
  <calcPr fullCalcOnLoad="1"/>
</workbook>
</file>

<file path=xl/sharedStrings.xml><?xml version="1.0" encoding="utf-8"?>
<sst xmlns="http://schemas.openxmlformats.org/spreadsheetml/2006/main" count="95" uniqueCount="95">
  <si>
    <t>ΟΠΤΙΚΟΣ ΠΡΟΓΡΑΜΜΑΤΙΣΜΟΣ</t>
  </si>
  <si>
    <t>ΕΡΓΑΣΙΕΣ ΣΠΟΥΔΑΣΤΩΝ &amp; ΟΜΑΔΕΣ</t>
  </si>
  <si>
    <t>Α/Α</t>
  </si>
  <si>
    <t>ΟΝΟΜΑ</t>
  </si>
  <si>
    <t>ΑΜ</t>
  </si>
  <si>
    <t>Βαθμός Εργασίας</t>
  </si>
  <si>
    <t>Συμμετοχή Εργασίας 40%</t>
  </si>
  <si>
    <t>Βαθμός Εξετάσεων 0-10</t>
  </si>
  <si>
    <t>Συμμετοχή Εξετάσεων 60%</t>
  </si>
  <si>
    <t>Τελικός Βαθμός</t>
  </si>
  <si>
    <t>Διαφορά Εργασίας - Εξετάσεων</t>
  </si>
  <si>
    <t>ΕΠΙΚΟΙΝΩΝΙΑ</t>
  </si>
  <si>
    <t>ΕΡΓΑΣΙΑ</t>
  </si>
  <si>
    <t>Όσοι σπουδαστές</t>
  </si>
  <si>
    <r>
      <t>·</t>
    </r>
    <r>
      <rPr>
        <sz val="14"/>
        <rFont val="Times New Roman"/>
        <family val="1"/>
      </rPr>
      <t>      Οι σπουδαστές που έχουνε διαφορά βαθμού εργασίας με εξέτασης πάνω από 3 μονάδες ο βαθμός εργασίας μείωνεται βαθμός εξετάσεων + 2.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</si>
  <si>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Εντόπισαν λάθος στο όνομα, ΑΜ, email ή τίτλο εργασίας</t>
    </r>
  </si>
  <si>
    <t>Ο Διδάσκων</t>
  </si>
  <si>
    <t>Δρ. Θεόδωρος Λάντζος</t>
  </si>
  <si>
    <t>Σύνολο</t>
  </si>
  <si>
    <t>Ντόβα Μυρτώ</t>
  </si>
  <si>
    <t>Γκίνα Σταματία</t>
  </si>
  <si>
    <t>Σκίλλος Γιώργος</t>
  </si>
  <si>
    <t>Τάσσιος Μάριος</t>
  </si>
  <si>
    <t>Σαριανίδου Χαρίκλεια</t>
  </si>
  <si>
    <t>Κορακιανίτη Μαρία</t>
  </si>
  <si>
    <t>Κέππας Θωμάς</t>
  </si>
  <si>
    <t>Αθανασίου Αποστόλης</t>
  </si>
  <si>
    <t>Δούζης Θωμάς</t>
  </si>
  <si>
    <t>Μαριδάκη Άννα</t>
  </si>
  <si>
    <t>Κούλα Κλάρα</t>
  </si>
  <si>
    <t>Ευθυμιάδης Παύλος</t>
  </si>
  <si>
    <t>Κυζιρίδης Στέλιος</t>
  </si>
  <si>
    <t>Σουλούγκας Δημήτρης</t>
  </si>
  <si>
    <t>Σπυριάδης Γεώργιος</t>
  </si>
  <si>
    <t>Παπας Θωμάς</t>
  </si>
  <si>
    <t>Κολεβέντης Γιώργος</t>
  </si>
  <si>
    <t>Αλεπόπουλος Βασίλης</t>
  </si>
  <si>
    <t>Φερο-Παντίδης Άρης</t>
  </si>
  <si>
    <t>Καρανίκα Χρυσάνθη</t>
  </si>
  <si>
    <t>Κωνσταντινίδου Ευδοκία</t>
  </si>
  <si>
    <t>Αναστασιάδης Νικόλαος</t>
  </si>
  <si>
    <t>Καζακίδου Χρύσα</t>
  </si>
  <si>
    <t>Πετρούσης Πέτρος</t>
  </si>
  <si>
    <t>Ντιρλής Κωνσταντίνος</t>
  </si>
  <si>
    <t>Τσακαλάκης Αποστόλης</t>
  </si>
  <si>
    <t>Δημισκίδης Αναστάσιος</t>
  </si>
  <si>
    <t>Γιαννακάκης Νικόλαος</t>
  </si>
  <si>
    <t>Μπαναβού Νίκη</t>
  </si>
  <si>
    <t>Μπαντας Ιωάννης</t>
  </si>
  <si>
    <t>Πανταζής Σάββας</t>
  </si>
  <si>
    <t>Τσούκα Θωμαή</t>
  </si>
  <si>
    <t>Μητράι Δημήτρης</t>
  </si>
  <si>
    <t>Τραμπουλής Μιχάλης</t>
  </si>
  <si>
    <t>Ξενάκης Κωνσταντίνος</t>
  </si>
  <si>
    <t>Δημητρίου Ιωάννης</t>
  </si>
  <si>
    <t>Βασιλείου Σοφία</t>
  </si>
  <si>
    <t>Δήρλα Κλαίρη</t>
  </si>
  <si>
    <t>Τσιλόπουλος Δημήτρης</t>
  </si>
  <si>
    <t>Κόλια Ελισάβετ</t>
  </si>
  <si>
    <t>Κελεσίδης Ντένης</t>
  </si>
  <si>
    <t>Σαφλέκη Ελένη</t>
  </si>
  <si>
    <t>Τσακμάκης Χρήστος</t>
  </si>
  <si>
    <t>Μπελουμπάσησ Γεώργιος</t>
  </si>
  <si>
    <t>Μακρίδης Ιωάννης</t>
  </si>
  <si>
    <t>Παρακαλούνται να επικοινωνήσουνε άμεσα με ον διδάσκοντα στο email lantzos@teiser.gr μέχρι 25/8/12</t>
  </si>
  <si>
    <t>Σεπτέμβριος 2012 Θεωρία</t>
  </si>
  <si>
    <t>Λυκούδη Πηγή</t>
  </si>
  <si>
    <t>Δραγανούδη Ευαγγελία</t>
  </si>
  <si>
    <t>Νάτσης Χρήστος</t>
  </si>
  <si>
    <t>Μιχαηλίδης Δημήτρης</t>
  </si>
  <si>
    <t>Σίσκου Μαλαματένια</t>
  </si>
  <si>
    <t>Χολιάρας Στέριος</t>
  </si>
  <si>
    <t>Πέσιου Μαρία</t>
  </si>
  <si>
    <t>Γρέψιος Ιωάννης</t>
  </si>
  <si>
    <t>Κοκκόρης Κωνσταντίνος</t>
  </si>
  <si>
    <t>Τζιμπούλας Νικόλαος</t>
  </si>
  <si>
    <t>Μερτίκας Νίκος</t>
  </si>
  <si>
    <t>Γιαβρούδης Κωνσταντίνος</t>
  </si>
  <si>
    <t>Κωνσταντινίδης Γιώργος</t>
  </si>
  <si>
    <t>Φωτοπούλου Βασιλική</t>
  </si>
  <si>
    <t>Λεωνίδης Σέργιος</t>
  </si>
  <si>
    <t>Σαρμπανίδης Ευάγγελος</t>
  </si>
  <si>
    <t>Μακρυπόδη Αναστασία-Μαρία</t>
  </si>
  <si>
    <t>Παπαδοπούλου Μαρία</t>
  </si>
  <si>
    <t>Βεκοπούλου Γεωργία</t>
  </si>
  <si>
    <t>Παντσίδης Μιχαήλ</t>
  </si>
  <si>
    <t>Πουταχίδου Δροσιά</t>
  </si>
  <si>
    <t>ΛΑΣ Μπάρις</t>
  </si>
  <si>
    <t>Καρανίκα Ευή</t>
  </si>
  <si>
    <t>Βασιλειάδης Νίκος</t>
  </si>
  <si>
    <t>Λεοντάκη Αναστασία</t>
  </si>
  <si>
    <t>Ράλλης Χρήστος</t>
  </si>
  <si>
    <t>Παπαδόπουλος Γιώργος</t>
  </si>
  <si>
    <t>Ράλλης Δημήτριος</t>
  </si>
  <si>
    <r>
      <t>·</t>
    </r>
    <r>
      <rPr>
        <sz val="14"/>
        <rFont val="Times New Roman"/>
        <family val="1"/>
      </rPr>
      <t xml:space="preserve">     Πχ. Σπουδαστής με εργασία 9 και βαθμό εξέτασης 3 ο βαθμός της εργασίας γίνεται 5.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</si>
</sst>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 Greek"/>
      <family val="2"/>
    </font>
    <font>
      <sz val="10"/>
      <name val="Arial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20"/>
      <name val="Arial Greek"/>
      <family val="2"/>
    </font>
    <font>
      <b/>
      <sz val="18"/>
      <name val="Arial Greek"/>
      <family val="2"/>
    </font>
    <font>
      <b/>
      <sz val="18"/>
      <color indexed="8"/>
      <name val="Arial Greek"/>
      <family val="2"/>
    </font>
    <font>
      <b/>
      <sz val="14"/>
      <name val="Arial Greek"/>
      <family val="2"/>
    </font>
    <font>
      <b/>
      <sz val="14"/>
      <color indexed="8"/>
      <name val="Arial Greek"/>
      <family val="2"/>
    </font>
    <font>
      <u val="single"/>
      <sz val="10"/>
      <color indexed="8"/>
      <name val="Arial Greek"/>
      <family val="2"/>
    </font>
    <font>
      <u val="single"/>
      <sz val="10"/>
      <color indexed="12"/>
      <name val="Arial Greek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Symbol"/>
      <family val="1"/>
    </font>
    <font>
      <sz val="14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u val="single"/>
      <sz val="9"/>
      <color indexed="36"/>
      <name val="Arial Greek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NewRoman"/>
      <family val="1"/>
    </font>
    <font>
      <b/>
      <sz val="10"/>
      <color indexed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6" applyNumberFormat="1" applyFont="1" applyFill="1" applyBorder="1" applyAlignment="1" applyProtection="1">
      <alignment/>
      <protection/>
    </xf>
    <xf numFmtId="0" fontId="10" fillId="0" borderId="0" xfId="16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6"/>
    </xf>
    <xf numFmtId="0" fontId="14" fillId="0" borderId="0" xfId="0" applyFont="1" applyAlignment="1">
      <alignment horizontal="left" indent="6"/>
    </xf>
    <xf numFmtId="0" fontId="15" fillId="0" borderId="0" xfId="0" applyFont="1" applyAlignment="1">
      <alignment horizontal="left" indent="6"/>
    </xf>
    <xf numFmtId="0" fontId="2" fillId="0" borderId="0" xfId="0" applyFont="1" applyAlignment="1">
      <alignment horizontal="center"/>
    </xf>
    <xf numFmtId="0" fontId="9" fillId="0" borderId="0" xfId="16" applyFont="1" applyAlignment="1">
      <alignment/>
    </xf>
    <xf numFmtId="0" fontId="20" fillId="2" borderId="0" xfId="0" applyFont="1" applyFill="1" applyBorder="1" applyAlignment="1">
      <alignment horizontal="center"/>
    </xf>
    <xf numFmtId="0" fontId="18" fillId="2" borderId="0" xfId="16" applyNumberFormat="1" applyFont="1" applyFill="1" applyBorder="1" applyAlignment="1" applyProtection="1">
      <alignment/>
      <protection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8" fillId="2" borderId="0" xfId="16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3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tzos@teiser.g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90" zoomScaleNormal="90" workbookViewId="0" topLeftCell="A1">
      <pane ySplit="6" topLeftCell="BM62" activePane="bottomLeft" state="frozen"/>
      <selection pane="topLeft" activeCell="A1" sqref="A1"/>
      <selection pane="bottomLeft" activeCell="F64" sqref="F64"/>
    </sheetView>
  </sheetViews>
  <sheetFormatPr defaultColWidth="9.00390625" defaultRowHeight="12.75" outlineLevelRow="1"/>
  <cols>
    <col min="1" max="1" width="9.125" style="1" customWidth="1"/>
    <col min="2" max="2" width="35.875" style="0" customWidth="1"/>
    <col min="3" max="3" width="9.25390625" style="0" customWidth="1"/>
    <col min="4" max="4" width="10.375" style="2" customWidth="1"/>
    <col min="5" max="10" width="11.00390625" style="2" customWidth="1"/>
    <col min="11" max="11" width="24.875" style="3" customWidth="1"/>
    <col min="13" max="13" width="43.125" style="0" customWidth="1"/>
  </cols>
  <sheetData>
    <row r="1" spans="1:18" ht="26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"/>
      <c r="P1" s="4"/>
      <c r="Q1" s="4"/>
      <c r="R1" s="4"/>
    </row>
    <row r="2" spans="1:18" ht="23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5"/>
      <c r="P2" s="5"/>
      <c r="Q2" s="5"/>
      <c r="R2" s="5"/>
    </row>
    <row r="3" spans="1:18" ht="23.25" customHeight="1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/>
      <c r="P3" s="5"/>
      <c r="Q3" s="5"/>
      <c r="R3" s="5"/>
    </row>
    <row r="4" spans="1:15" ht="23.25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</row>
    <row r="5" spans="1:15" ht="23.25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</row>
    <row r="6" spans="1:15" ht="40.5">
      <c r="A6" s="25" t="s">
        <v>2</v>
      </c>
      <c r="B6" s="25" t="s">
        <v>3</v>
      </c>
      <c r="C6" s="25" t="s">
        <v>4</v>
      </c>
      <c r="D6" s="26" t="s">
        <v>5</v>
      </c>
      <c r="E6" s="26" t="s">
        <v>6</v>
      </c>
      <c r="F6" s="26" t="s">
        <v>7</v>
      </c>
      <c r="G6" s="26" t="s">
        <v>8</v>
      </c>
      <c r="H6" s="26" t="s">
        <v>18</v>
      </c>
      <c r="I6" s="26" t="s">
        <v>10</v>
      </c>
      <c r="J6" s="26" t="s">
        <v>9</v>
      </c>
      <c r="K6" s="8" t="s">
        <v>11</v>
      </c>
      <c r="L6" s="7"/>
      <c r="M6" s="7" t="s">
        <v>12</v>
      </c>
      <c r="N6" s="5"/>
      <c r="O6" s="5"/>
    </row>
    <row r="7" spans="1:15" s="20" customFormat="1" ht="18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18"/>
      <c r="L7" s="18"/>
      <c r="M7" s="18"/>
      <c r="N7" s="18"/>
      <c r="O7" s="18"/>
    </row>
    <row r="8" spans="1:10" s="20" customFormat="1" ht="18" customHeight="1">
      <c r="A8" s="28">
        <v>1</v>
      </c>
      <c r="B8" s="29" t="s">
        <v>66</v>
      </c>
      <c r="C8" s="29">
        <v>1541</v>
      </c>
      <c r="D8" s="30">
        <v>6</v>
      </c>
      <c r="E8" s="30">
        <f>D8*0.4</f>
        <v>2.4000000000000004</v>
      </c>
      <c r="F8" s="30">
        <v>5</v>
      </c>
      <c r="G8" s="30">
        <f>F8*0.6</f>
        <v>3</v>
      </c>
      <c r="H8" s="31">
        <f>E8+G8</f>
        <v>5.4</v>
      </c>
      <c r="I8" s="30">
        <f>IF(D8="","",-(D8-F8))</f>
        <v>-1</v>
      </c>
      <c r="J8" s="30">
        <f>IF(OR(D8="",D8=0),F8,IF((D8-F8)&gt;3,(F8+2)*0.4+F8*0.6,H8))</f>
        <v>5.4</v>
      </c>
    </row>
    <row r="9" spans="1:10" s="20" customFormat="1" ht="18" customHeight="1">
      <c r="A9" s="32">
        <v>2</v>
      </c>
      <c r="B9" s="33" t="s">
        <v>67</v>
      </c>
      <c r="C9" s="33">
        <v>1577</v>
      </c>
      <c r="D9" s="27">
        <v>0</v>
      </c>
      <c r="E9" s="27">
        <f>D9*0.4</f>
        <v>0</v>
      </c>
      <c r="F9" s="27">
        <v>0</v>
      </c>
      <c r="G9" s="27">
        <f>F9*0.6</f>
        <v>0</v>
      </c>
      <c r="H9" s="27">
        <f>E9+G9</f>
        <v>0</v>
      </c>
      <c r="I9" s="27">
        <f>IF(D9="","",-(D9-F9))</f>
        <v>0</v>
      </c>
      <c r="J9" s="27">
        <f>IF(D9="","",IF((D9-F9)&gt;3,(F9+2)*0.4+F9*0.6,H9))</f>
        <v>0</v>
      </c>
    </row>
    <row r="10" spans="1:11" s="20" customFormat="1" ht="18" customHeight="1">
      <c r="A10" s="28">
        <v>3</v>
      </c>
      <c r="B10" s="29" t="s">
        <v>68</v>
      </c>
      <c r="C10" s="29">
        <v>1921</v>
      </c>
      <c r="D10" s="34">
        <v>3.5</v>
      </c>
      <c r="E10" s="34">
        <f>D10*0.4</f>
        <v>1.4000000000000001</v>
      </c>
      <c r="F10" s="34">
        <v>4</v>
      </c>
      <c r="G10" s="34">
        <f>F10*0.6</f>
        <v>2.4</v>
      </c>
      <c r="H10" s="34">
        <f>E10+G10</f>
        <v>3.8</v>
      </c>
      <c r="I10" s="34">
        <f>IF(D10="","",-(D10-F10))</f>
        <v>0.5</v>
      </c>
      <c r="J10" s="34">
        <f>IF(D10="","",IF((D10-F10)&gt;3,(F10+2)*0.4+F10*0.6,H10))</f>
        <v>3.8</v>
      </c>
      <c r="K10" s="19"/>
    </row>
    <row r="11" spans="1:10" s="20" customFormat="1" ht="18" customHeight="1">
      <c r="A11" s="32">
        <v>4</v>
      </c>
      <c r="B11" s="29" t="s">
        <v>25</v>
      </c>
      <c r="C11" s="29">
        <v>1870</v>
      </c>
      <c r="D11" s="30">
        <v>6</v>
      </c>
      <c r="E11" s="30">
        <f>D11*0.4</f>
        <v>2.4000000000000004</v>
      </c>
      <c r="F11" s="30">
        <v>3.6</v>
      </c>
      <c r="G11" s="30">
        <f>F11*0.6</f>
        <v>2.16</v>
      </c>
      <c r="H11" s="35">
        <f>E11+G11</f>
        <v>4.5600000000000005</v>
      </c>
      <c r="I11" s="30">
        <f>IF(D11="","",-(D11-F11))</f>
        <v>-2.4</v>
      </c>
      <c r="J11" s="30">
        <f>IF(D11="","",IF((D11-F11)&gt;3,(F11+2)*0.4+F11*0.6,H11))</f>
        <v>4.5600000000000005</v>
      </c>
    </row>
    <row r="12" spans="1:13" s="20" customFormat="1" ht="18" customHeight="1">
      <c r="A12" s="28">
        <v>5</v>
      </c>
      <c r="B12" s="36" t="s">
        <v>69</v>
      </c>
      <c r="C12" s="29">
        <v>2698</v>
      </c>
      <c r="D12" s="30">
        <v>8.5</v>
      </c>
      <c r="E12" s="30">
        <f>D12*0.4</f>
        <v>3.4000000000000004</v>
      </c>
      <c r="F12" s="30">
        <v>5</v>
      </c>
      <c r="G12" s="30">
        <f>F12*0.6</f>
        <v>3</v>
      </c>
      <c r="H12" s="31">
        <f>E12+G12</f>
        <v>6.4</v>
      </c>
      <c r="I12" s="30">
        <f>IF(D12="","",-(D12-F12))</f>
        <v>-3.5</v>
      </c>
      <c r="J12" s="30">
        <f>IF(D12="","",IF((D12-F12)&gt;3,(F12+2)*0.4+F12*0.6,H12))</f>
        <v>5.800000000000001</v>
      </c>
      <c r="K12" s="19"/>
      <c r="M12" s="21"/>
    </row>
    <row r="13" spans="1:11" s="20" customFormat="1" ht="18" customHeight="1">
      <c r="A13" s="32">
        <v>6</v>
      </c>
      <c r="B13" s="37" t="s">
        <v>70</v>
      </c>
      <c r="C13" s="29">
        <v>2386</v>
      </c>
      <c r="D13" s="30">
        <v>5.5</v>
      </c>
      <c r="E13" s="30">
        <f>D13*0.4</f>
        <v>2.2</v>
      </c>
      <c r="F13" s="30">
        <v>3</v>
      </c>
      <c r="G13" s="30">
        <f>F13*0.6</f>
        <v>1.7999999999999998</v>
      </c>
      <c r="H13" s="31">
        <f>E13+G13</f>
        <v>4</v>
      </c>
      <c r="I13" s="30">
        <f>IF(D13="","",-(D13-F13))</f>
        <v>-2.5</v>
      </c>
      <c r="J13" s="30">
        <f>IF(D13="","",IF((D13-F13)&gt;3,(F13+2)*0.4+F13*0.6,H13))</f>
        <v>4</v>
      </c>
      <c r="K13" s="19"/>
    </row>
    <row r="14" spans="1:11" s="20" customFormat="1" ht="18" customHeight="1">
      <c r="A14" s="28">
        <v>7</v>
      </c>
      <c r="B14" s="36" t="s">
        <v>36</v>
      </c>
      <c r="C14" s="29">
        <v>2745</v>
      </c>
      <c r="D14" s="30">
        <v>5.5</v>
      </c>
      <c r="E14" s="30">
        <f>D14*0.4</f>
        <v>2.2</v>
      </c>
      <c r="F14" s="30">
        <v>3.7</v>
      </c>
      <c r="G14" s="30">
        <f>F14*0.6</f>
        <v>2.22</v>
      </c>
      <c r="H14" s="31">
        <f>E14+G14</f>
        <v>4.42</v>
      </c>
      <c r="I14" s="30">
        <f>IF(D14="","",-(D14-F14))</f>
        <v>-1.7999999999999998</v>
      </c>
      <c r="J14" s="30">
        <f>IF(D14="","",IF((D14-F14)&gt;3,(F14+2)*0.4+F14*0.6,H14))</f>
        <v>4.42</v>
      </c>
      <c r="K14" s="19"/>
    </row>
    <row r="15" spans="1:10" s="20" customFormat="1" ht="18" customHeight="1">
      <c r="A15" s="32">
        <v>8</v>
      </c>
      <c r="B15" s="36" t="s">
        <v>71</v>
      </c>
      <c r="C15" s="29">
        <v>2777</v>
      </c>
      <c r="D15" s="30">
        <v>8.5</v>
      </c>
      <c r="E15" s="30">
        <f>D15*0.4</f>
        <v>3.4000000000000004</v>
      </c>
      <c r="F15" s="30">
        <v>4.5</v>
      </c>
      <c r="G15" s="30">
        <f>F15*0.6</f>
        <v>2.6999999999999997</v>
      </c>
      <c r="H15" s="31">
        <f>E15+G15</f>
        <v>6.1</v>
      </c>
      <c r="I15" s="30">
        <f>IF(D15="","",-(D15-F15))</f>
        <v>-4</v>
      </c>
      <c r="J15" s="30">
        <f aca="true" t="shared" si="0" ref="J15:J20">IF(D15="","",IF((D15-F15)&gt;3,(F15+2)*0.4+F15*0.6,H15))</f>
        <v>5.3</v>
      </c>
    </row>
    <row r="16" spans="1:11" s="20" customFormat="1" ht="18" customHeight="1">
      <c r="A16" s="28">
        <v>9</v>
      </c>
      <c r="B16" s="37" t="s">
        <v>73</v>
      </c>
      <c r="C16" s="29">
        <v>2816</v>
      </c>
      <c r="D16" s="30">
        <v>6.5</v>
      </c>
      <c r="E16" s="30">
        <f>D16*0.4</f>
        <v>2.6</v>
      </c>
      <c r="F16" s="30">
        <v>4</v>
      </c>
      <c r="G16" s="30">
        <f>F16*0.6</f>
        <v>2.4</v>
      </c>
      <c r="H16" s="31">
        <f>E16+G16</f>
        <v>5</v>
      </c>
      <c r="I16" s="30">
        <f>IF(D16="","",-(D16-F16))</f>
        <v>-2.5</v>
      </c>
      <c r="J16" s="30">
        <f t="shared" si="0"/>
        <v>5</v>
      </c>
      <c r="K16" s="22"/>
    </row>
    <row r="17" spans="1:10" s="20" customFormat="1" ht="18" customHeight="1">
      <c r="A17" s="32">
        <v>10</v>
      </c>
      <c r="B17" s="36" t="s">
        <v>33</v>
      </c>
      <c r="C17" s="29">
        <v>1108</v>
      </c>
      <c r="D17" s="30">
        <v>5.5</v>
      </c>
      <c r="E17" s="30">
        <f>D17*0.4</f>
        <v>2.2</v>
      </c>
      <c r="F17" s="30">
        <v>5</v>
      </c>
      <c r="G17" s="30">
        <f>F17*0.6</f>
        <v>3</v>
      </c>
      <c r="H17" s="31">
        <f>E17+G17</f>
        <v>5.2</v>
      </c>
      <c r="I17" s="30">
        <f>IF(D17="","",-(D17-F17))</f>
        <v>-0.5</v>
      </c>
      <c r="J17" s="30">
        <f t="shared" si="0"/>
        <v>5.2</v>
      </c>
    </row>
    <row r="18" spans="1:11" s="20" customFormat="1" ht="18" customHeight="1" outlineLevel="1">
      <c r="A18" s="28">
        <v>11</v>
      </c>
      <c r="B18" s="29" t="s">
        <v>74</v>
      </c>
      <c r="C18" s="29">
        <v>1752</v>
      </c>
      <c r="D18" s="34">
        <v>3.5</v>
      </c>
      <c r="E18" s="34">
        <f>D18*0.4</f>
        <v>1.4000000000000001</v>
      </c>
      <c r="F18" s="34">
        <v>3.5</v>
      </c>
      <c r="G18" s="34">
        <f>F18*0.6</f>
        <v>2.1</v>
      </c>
      <c r="H18" s="34">
        <f>E18+G18</f>
        <v>3.5</v>
      </c>
      <c r="I18" s="34">
        <f>IF(D18="","",-(D18-F18))</f>
        <v>0</v>
      </c>
      <c r="J18" s="34">
        <f t="shared" si="0"/>
        <v>3.5</v>
      </c>
      <c r="K18" s="19"/>
    </row>
    <row r="19" spans="1:10" s="20" customFormat="1" ht="18" customHeight="1">
      <c r="A19" s="32">
        <v>12</v>
      </c>
      <c r="B19" s="38" t="s">
        <v>75</v>
      </c>
      <c r="C19" s="29">
        <v>2167</v>
      </c>
      <c r="D19" s="30">
        <v>7.5</v>
      </c>
      <c r="E19" s="30">
        <f>D19*0.4</f>
        <v>3</v>
      </c>
      <c r="F19" s="30">
        <v>2.5</v>
      </c>
      <c r="G19" s="30">
        <f>F19*0.6</f>
        <v>1.5</v>
      </c>
      <c r="H19" s="39">
        <f>E19+G19</f>
        <v>4.5</v>
      </c>
      <c r="I19" s="30">
        <f>IF(D19="","",-(D19-F19))</f>
        <v>-5</v>
      </c>
      <c r="J19" s="30">
        <f t="shared" si="0"/>
        <v>3.3</v>
      </c>
    </row>
    <row r="20" spans="1:10" ht="12.75">
      <c r="A20" s="28">
        <v>13</v>
      </c>
      <c r="B20" s="29" t="s">
        <v>54</v>
      </c>
      <c r="C20" s="29">
        <v>1847</v>
      </c>
      <c r="D20" s="34">
        <v>3.5</v>
      </c>
      <c r="E20" s="34">
        <f>D20*0.4</f>
        <v>1.4000000000000001</v>
      </c>
      <c r="F20" s="34">
        <v>3.5</v>
      </c>
      <c r="G20" s="34">
        <f>F20*0.6</f>
        <v>2.1</v>
      </c>
      <c r="H20" s="34">
        <f>E20+G20</f>
        <v>3.5</v>
      </c>
      <c r="I20" s="34">
        <f>IF(D20="","",-(D20-F20))</f>
        <v>0</v>
      </c>
      <c r="J20" s="34">
        <f t="shared" si="0"/>
        <v>3.5</v>
      </c>
    </row>
    <row r="21" spans="1:11" s="20" customFormat="1" ht="18" customHeight="1" outlineLevel="1">
      <c r="A21" s="32">
        <v>14</v>
      </c>
      <c r="B21" s="29" t="s">
        <v>77</v>
      </c>
      <c r="C21" s="29">
        <v>2117</v>
      </c>
      <c r="D21" s="30">
        <v>5.5</v>
      </c>
      <c r="E21" s="30">
        <f>D21*0.4</f>
        <v>2.2</v>
      </c>
      <c r="F21" s="30">
        <v>3.7</v>
      </c>
      <c r="G21" s="30">
        <f>F21*0.6</f>
        <v>2.22</v>
      </c>
      <c r="H21" s="31">
        <f>E21+G21</f>
        <v>4.42</v>
      </c>
      <c r="I21" s="30">
        <f>IF(D21="","",-(D21-F21))</f>
        <v>-1.7999999999999998</v>
      </c>
      <c r="J21" s="30">
        <f>IF(D21="","",IF((D21-F21)&gt;3,(F21+2)*0.4+F21*0.6,H21))</f>
        <v>4.42</v>
      </c>
      <c r="K21" s="19"/>
    </row>
    <row r="22" spans="1:10" s="20" customFormat="1" ht="18" customHeight="1">
      <c r="A22" s="28">
        <v>15</v>
      </c>
      <c r="B22" s="29" t="s">
        <v>27</v>
      </c>
      <c r="C22" s="29">
        <v>2382</v>
      </c>
      <c r="D22" s="30">
        <v>7</v>
      </c>
      <c r="E22" s="30">
        <f>D22*0.4</f>
        <v>2.8000000000000003</v>
      </c>
      <c r="F22" s="30">
        <v>2.9</v>
      </c>
      <c r="G22" s="30">
        <f>F22*0.6</f>
        <v>1.74</v>
      </c>
      <c r="H22" s="31">
        <f>E22+G22</f>
        <v>4.54</v>
      </c>
      <c r="I22" s="30">
        <f>IF(D22="","",-(D22-F22))</f>
        <v>-4.1</v>
      </c>
      <c r="J22" s="30">
        <f>IF(D22="","",IF((D22-F22)&gt;3,(F22+2)*0.4+F22*0.6,H22))</f>
        <v>3.7</v>
      </c>
    </row>
    <row r="23" spans="1:11" s="20" customFormat="1" ht="18" customHeight="1" outlineLevel="1">
      <c r="A23" s="32">
        <v>16</v>
      </c>
      <c r="B23" s="29" t="s">
        <v>43</v>
      </c>
      <c r="C23" s="29">
        <v>1920</v>
      </c>
      <c r="D23" s="30">
        <v>5.5</v>
      </c>
      <c r="E23" s="30">
        <f>D23*0.4</f>
        <v>2.2</v>
      </c>
      <c r="F23" s="30">
        <v>3.5</v>
      </c>
      <c r="G23" s="30">
        <f>F23*0.6</f>
        <v>2.1</v>
      </c>
      <c r="H23" s="31">
        <f>E23+G23</f>
        <v>4.300000000000001</v>
      </c>
      <c r="I23" s="30">
        <f>IF(D23="","",-(D23-F23))</f>
        <v>-2</v>
      </c>
      <c r="J23" s="30">
        <f>IF(D23="","",IF((D23-F23)&gt;3,(F23+2)*0.4+F23*0.6,H23))</f>
        <v>4.300000000000001</v>
      </c>
      <c r="K23" s="19"/>
    </row>
    <row r="24" spans="1:11" s="20" customFormat="1" ht="18" customHeight="1">
      <c r="A24" s="28">
        <v>17</v>
      </c>
      <c r="B24" s="36" t="s">
        <v>78</v>
      </c>
      <c r="C24" s="29">
        <v>2584</v>
      </c>
      <c r="D24" s="30">
        <v>7</v>
      </c>
      <c r="E24" s="30">
        <f>D24*0.4</f>
        <v>2.8000000000000003</v>
      </c>
      <c r="F24" s="30">
        <v>3</v>
      </c>
      <c r="G24" s="30">
        <f>F24*0.6</f>
        <v>1.7999999999999998</v>
      </c>
      <c r="H24" s="35">
        <f>E24+G24</f>
        <v>4.6</v>
      </c>
      <c r="I24" s="30">
        <f>IF(D24="","",-(D24-F24))</f>
        <v>-4</v>
      </c>
      <c r="J24" s="30">
        <f>IF(D24="","",IF((D24-F24)&gt;3,(F24+2)*0.4+F24*0.6,H24))</f>
        <v>3.8</v>
      </c>
      <c r="K24" s="19"/>
    </row>
    <row r="25" spans="1:11" s="20" customFormat="1" ht="18" customHeight="1">
      <c r="A25" s="32">
        <v>18</v>
      </c>
      <c r="B25" s="29" t="s">
        <v>80</v>
      </c>
      <c r="C25" s="29">
        <v>1558</v>
      </c>
      <c r="D25" s="34">
        <v>9</v>
      </c>
      <c r="E25" s="34">
        <f>D25*0.4</f>
        <v>3.6</v>
      </c>
      <c r="F25" s="34">
        <v>2.5</v>
      </c>
      <c r="G25" s="34">
        <f>F25*0.6</f>
        <v>1.5</v>
      </c>
      <c r="H25" s="40">
        <f>E25+G25</f>
        <v>5.1</v>
      </c>
      <c r="I25" s="34">
        <f>IF(D25="","",-(D25-F25))</f>
        <v>-6.5</v>
      </c>
      <c r="J25" s="34">
        <f>IF(D25="","",IF((D25-F25)&gt;3,(F25+2)*0.4+F25*0.6,H25))</f>
        <v>3.3</v>
      </c>
      <c r="K25" s="19"/>
    </row>
    <row r="26" spans="1:11" s="20" customFormat="1" ht="18" customHeight="1">
      <c r="A26" s="28">
        <v>19</v>
      </c>
      <c r="B26" s="29" t="s">
        <v>26</v>
      </c>
      <c r="C26" s="29">
        <v>2042</v>
      </c>
      <c r="D26" s="30">
        <v>6.5</v>
      </c>
      <c r="E26" s="30">
        <f>D26*0.4</f>
        <v>2.6</v>
      </c>
      <c r="F26" s="30">
        <v>1.5</v>
      </c>
      <c r="G26" s="30">
        <f>F26*0.6</f>
        <v>0.8999999999999999</v>
      </c>
      <c r="H26" s="31">
        <f>E26+G26</f>
        <v>3.5</v>
      </c>
      <c r="I26" s="30">
        <f>IF(D26="","",-(D26-F26))</f>
        <v>-5</v>
      </c>
      <c r="J26" s="30">
        <f>IF(D26="","",IF((D26-F26)&gt;3,(F26+2)*0.4+F26*0.6,H26))</f>
        <v>2.3</v>
      </c>
      <c r="K26" s="19"/>
    </row>
    <row r="27" spans="1:11" s="20" customFormat="1" ht="18" customHeight="1">
      <c r="A27" s="32">
        <v>20</v>
      </c>
      <c r="B27" s="37" t="s">
        <v>81</v>
      </c>
      <c r="C27" s="29">
        <v>2636</v>
      </c>
      <c r="D27" s="30">
        <v>6.5</v>
      </c>
      <c r="E27" s="30">
        <f>D27*0.4</f>
        <v>2.6</v>
      </c>
      <c r="F27" s="30">
        <v>2.5</v>
      </c>
      <c r="G27" s="30">
        <f>F27*0.6</f>
        <v>1.5</v>
      </c>
      <c r="H27" s="31">
        <f>E27+G27</f>
        <v>4.1</v>
      </c>
      <c r="I27" s="30">
        <f>IF(D27="","",-(D27-F27))</f>
        <v>-4</v>
      </c>
      <c r="J27" s="30">
        <f>IF(D27="","",IF((D27-F27)&gt;3,(F27+2)*0.4+F27*0.6,H27))</f>
        <v>3.3</v>
      </c>
      <c r="K27" s="19"/>
    </row>
    <row r="28" spans="1:11" s="20" customFormat="1" ht="18" customHeight="1">
      <c r="A28" s="28">
        <v>21</v>
      </c>
      <c r="B28" s="29" t="s">
        <v>37</v>
      </c>
      <c r="C28" s="29">
        <v>2705</v>
      </c>
      <c r="D28" s="30">
        <v>5.5</v>
      </c>
      <c r="E28" s="30">
        <f>D28*0.4</f>
        <v>2.2</v>
      </c>
      <c r="F28" s="30">
        <v>1</v>
      </c>
      <c r="G28" s="30">
        <f>F28*0.6</f>
        <v>0.6</v>
      </c>
      <c r="H28" s="31">
        <f>E28+G28</f>
        <v>2.8000000000000003</v>
      </c>
      <c r="I28" s="30">
        <f>IF(D28="","",-(D28-F28))</f>
        <v>-4.5</v>
      </c>
      <c r="J28" s="30">
        <f>IF(D28="","",IF((D28-F28)&gt;3,(F28+2)*0.4+F28*0.6,H28))</f>
        <v>1.8000000000000003</v>
      </c>
      <c r="K28" s="19"/>
    </row>
    <row r="29" spans="1:10" s="20" customFormat="1" ht="18" customHeight="1">
      <c r="A29" s="32">
        <v>22</v>
      </c>
      <c r="B29" s="29" t="s">
        <v>44</v>
      </c>
      <c r="C29" s="29">
        <v>1416</v>
      </c>
      <c r="D29" s="30">
        <v>6</v>
      </c>
      <c r="E29" s="30">
        <f>D29*0.4</f>
        <v>2.4000000000000004</v>
      </c>
      <c r="F29" s="30">
        <v>0.5</v>
      </c>
      <c r="G29" s="30">
        <f>F29*0.6</f>
        <v>0.3</v>
      </c>
      <c r="H29" s="31">
        <f>E29+G29</f>
        <v>2.7</v>
      </c>
      <c r="I29" s="30">
        <f>IF(D29="","",-(D29-F29))</f>
        <v>-5.5</v>
      </c>
      <c r="J29" s="30">
        <f>IF(OR(D29="",D29=0),F29,IF((D29-F29)&gt;3,(F29+2)*0.4+F29*0.6,H29))</f>
        <v>1.3</v>
      </c>
    </row>
    <row r="30" spans="1:11" s="20" customFormat="1" ht="18" customHeight="1">
      <c r="A30" s="28">
        <v>23</v>
      </c>
      <c r="B30" s="29" t="s">
        <v>38</v>
      </c>
      <c r="C30" s="29">
        <v>2558</v>
      </c>
      <c r="D30" s="30">
        <v>5.5</v>
      </c>
      <c r="E30" s="30">
        <f>D30*0.4</f>
        <v>2.2</v>
      </c>
      <c r="F30" s="30">
        <v>0</v>
      </c>
      <c r="G30" s="30">
        <f>F30*0.6</f>
        <v>0</v>
      </c>
      <c r="H30" s="31">
        <f>E30+G30</f>
        <v>2.2</v>
      </c>
      <c r="I30" s="30">
        <f>IF(D30="","",-(D30-F30))</f>
        <v>-5.5</v>
      </c>
      <c r="J30" s="30">
        <f>IF(D30="","",IF((D30-F30)&gt;3,(F30+2)*0.4+F30*0.6,H30))</f>
        <v>0.8</v>
      </c>
      <c r="K30" s="19"/>
    </row>
    <row r="31" spans="1:11" s="20" customFormat="1" ht="18" customHeight="1">
      <c r="A31" s="32">
        <v>24</v>
      </c>
      <c r="B31" s="29" t="s">
        <v>39</v>
      </c>
      <c r="C31" s="29">
        <v>2421</v>
      </c>
      <c r="D31" s="30">
        <v>5.5</v>
      </c>
      <c r="E31" s="30">
        <f>D31*0.4</f>
        <v>2.2</v>
      </c>
      <c r="F31" s="30">
        <v>0</v>
      </c>
      <c r="G31" s="30">
        <f>F31*0.6</f>
        <v>0</v>
      </c>
      <c r="H31" s="31">
        <f>E31+G31</f>
        <v>2.2</v>
      </c>
      <c r="I31" s="30">
        <f>IF(D31="","",-(D31-F31))</f>
        <v>-5.5</v>
      </c>
      <c r="J31" s="30">
        <f>IF(D31="","",IF((D31-F31)&gt;3,(F31+2)*0.4+F31*0.6,H31))</f>
        <v>0.8</v>
      </c>
      <c r="K31" s="19"/>
    </row>
    <row r="32" spans="1:11" s="20" customFormat="1" ht="18" customHeight="1">
      <c r="A32" s="28">
        <v>25</v>
      </c>
      <c r="B32" s="29" t="s">
        <v>22</v>
      </c>
      <c r="C32" s="29">
        <v>2860</v>
      </c>
      <c r="D32" s="30">
        <v>10</v>
      </c>
      <c r="E32" s="30">
        <f>D32*0.4</f>
        <v>4</v>
      </c>
      <c r="F32" s="30">
        <v>6</v>
      </c>
      <c r="G32" s="30">
        <f>F32*0.6</f>
        <v>3.5999999999999996</v>
      </c>
      <c r="H32" s="31">
        <f>E32+G32</f>
        <v>7.6</v>
      </c>
      <c r="I32" s="30">
        <f>IF(D32="","",-(D32-F32))</f>
        <v>-4</v>
      </c>
      <c r="J32" s="30">
        <f>IF(D32="","",IF((D32-F32)&gt;3,(F32+2)*0.4+F32*0.6,H32))</f>
        <v>6.8</v>
      </c>
      <c r="K32" s="19"/>
    </row>
    <row r="33" spans="1:11" s="20" customFormat="1" ht="18" customHeight="1">
      <c r="A33" s="32">
        <v>26</v>
      </c>
      <c r="B33" s="29" t="s">
        <v>85</v>
      </c>
      <c r="C33" s="29">
        <v>2365</v>
      </c>
      <c r="D33" s="30">
        <v>6.5</v>
      </c>
      <c r="E33" s="30">
        <f>D33*0.4</f>
        <v>2.6</v>
      </c>
      <c r="F33" s="30">
        <v>4</v>
      </c>
      <c r="G33" s="30">
        <f>F33*0.6</f>
        <v>2.4</v>
      </c>
      <c r="H33" s="35">
        <f>E33+G33</f>
        <v>5</v>
      </c>
      <c r="I33" s="30">
        <f>IF(D33="","",-(D33-F33))</f>
        <v>-2.5</v>
      </c>
      <c r="J33" s="30">
        <f>IF(D33="","",IF((D33-F33)&gt;3,(F33+2)*0.4+F33*0.6,H33))</f>
        <v>5</v>
      </c>
      <c r="K33" s="19"/>
    </row>
    <row r="34" spans="1:11" s="20" customFormat="1" ht="18" customHeight="1">
      <c r="A34" s="28">
        <v>27</v>
      </c>
      <c r="B34" s="29" t="s">
        <v>21</v>
      </c>
      <c r="C34" s="29">
        <v>2788</v>
      </c>
      <c r="D34" s="30">
        <v>10</v>
      </c>
      <c r="E34" s="30">
        <f>D34*0.4</f>
        <v>4</v>
      </c>
      <c r="F34" s="30">
        <v>5</v>
      </c>
      <c r="G34" s="30">
        <f>F34*0.6</f>
        <v>3</v>
      </c>
      <c r="H34" s="31">
        <f>E34+G34</f>
        <v>7</v>
      </c>
      <c r="I34" s="30">
        <f>IF(D34="","",-(D34-F34))</f>
        <v>-5</v>
      </c>
      <c r="J34" s="30">
        <f>IF(D34="","",IF((D34-F34)&gt;3,(F34+2)*0.4+F34*0.6,H34))</f>
        <v>5.800000000000001</v>
      </c>
      <c r="K34" s="19"/>
    </row>
    <row r="35" spans="1:11" s="20" customFormat="1" ht="18" customHeight="1">
      <c r="A35" s="32">
        <v>28</v>
      </c>
      <c r="B35" s="29" t="s">
        <v>86</v>
      </c>
      <c r="C35" s="29">
        <v>2377</v>
      </c>
      <c r="D35" s="30">
        <v>7</v>
      </c>
      <c r="E35" s="30">
        <f>D35*0.4</f>
        <v>2.8000000000000003</v>
      </c>
      <c r="F35" s="30">
        <v>4</v>
      </c>
      <c r="G35" s="30">
        <f>F35*0.6</f>
        <v>2.4</v>
      </c>
      <c r="H35" s="31">
        <f>E35+G35</f>
        <v>5.2</v>
      </c>
      <c r="I35" s="30">
        <f>IF(D35="","",-(D35-F35))</f>
        <v>-3</v>
      </c>
      <c r="J35" s="30">
        <f>IF(D35="","",IF((D35-F35)&gt;3,(F35+2)*0.4+F35*0.6,H35))</f>
        <v>5.2</v>
      </c>
      <c r="K35" s="19"/>
    </row>
    <row r="36" spans="1:11" s="20" customFormat="1" ht="18" customHeight="1">
      <c r="A36" s="28">
        <v>29</v>
      </c>
      <c r="B36" s="36" t="s">
        <v>34</v>
      </c>
      <c r="C36" s="29">
        <v>2135</v>
      </c>
      <c r="D36" s="30">
        <v>8</v>
      </c>
      <c r="E36" s="30">
        <f>D36*0.4</f>
        <v>3.2</v>
      </c>
      <c r="F36" s="30">
        <v>3.5</v>
      </c>
      <c r="G36" s="30">
        <f>F36*0.6</f>
        <v>2.1</v>
      </c>
      <c r="H36" s="31">
        <f>E36+G36</f>
        <v>5.300000000000001</v>
      </c>
      <c r="I36" s="30">
        <f>IF(D36="","",-(D36-F36))</f>
        <v>-4.5</v>
      </c>
      <c r="J36" s="30">
        <f>IF(D36="","",IF((D36-F36)&gt;3,(F36+2)*0.4+F36*0.6,H36))</f>
        <v>4.300000000000001</v>
      </c>
      <c r="K36" s="19"/>
    </row>
    <row r="37" spans="1:11" s="20" customFormat="1" ht="18" customHeight="1">
      <c r="A37" s="32">
        <v>30</v>
      </c>
      <c r="B37" s="36" t="s">
        <v>47</v>
      </c>
      <c r="C37" s="29">
        <v>2387</v>
      </c>
      <c r="D37" s="30">
        <v>7.5</v>
      </c>
      <c r="E37" s="30">
        <f>D37*0.4</f>
        <v>3</v>
      </c>
      <c r="F37" s="30">
        <v>6</v>
      </c>
      <c r="G37" s="30">
        <f>F37*0.6</f>
        <v>3.5999999999999996</v>
      </c>
      <c r="H37" s="31">
        <f>E37+G37</f>
        <v>6.6</v>
      </c>
      <c r="I37" s="30">
        <f>IF(D37="","",-(D37-F37))</f>
        <v>-1.5</v>
      </c>
      <c r="J37" s="30">
        <f>IF(D37="","",IF((D37-F37)&gt;3,(F37+2)*0.4+F37*0.6,H37))</f>
        <v>6.6</v>
      </c>
      <c r="K37" s="19"/>
    </row>
    <row r="38" spans="1:11" s="20" customFormat="1" ht="18" customHeight="1" outlineLevel="1">
      <c r="A38" s="28">
        <v>31</v>
      </c>
      <c r="B38" s="29" t="s">
        <v>50</v>
      </c>
      <c r="C38" s="29">
        <v>2402</v>
      </c>
      <c r="D38" s="34">
        <v>6</v>
      </c>
      <c r="E38" s="34">
        <f>D38*0.4</f>
        <v>2.4000000000000004</v>
      </c>
      <c r="F38" s="34">
        <v>4.4</v>
      </c>
      <c r="G38" s="34">
        <f>F38*0.6</f>
        <v>2.64</v>
      </c>
      <c r="H38" s="34">
        <f>E38+G38</f>
        <v>5.040000000000001</v>
      </c>
      <c r="I38" s="34">
        <f>IF(D38="","",-(D38-F38))</f>
        <v>-1.5999999999999996</v>
      </c>
      <c r="J38" s="34">
        <f>IF(D38="","",IF((D38-F38)&gt;3,(F38+2)*0.4+F38*0.6,H38))</f>
        <v>5.040000000000001</v>
      </c>
      <c r="K38" s="19"/>
    </row>
    <row r="39" spans="1:11" s="20" customFormat="1" ht="18" customHeight="1">
      <c r="A39" s="32">
        <v>32</v>
      </c>
      <c r="B39" s="41" t="s">
        <v>28</v>
      </c>
      <c r="C39" s="29">
        <v>2330</v>
      </c>
      <c r="D39" s="30">
        <v>6</v>
      </c>
      <c r="E39" s="30">
        <f>D39*0.4</f>
        <v>2.4000000000000004</v>
      </c>
      <c r="F39" s="30">
        <v>4.5</v>
      </c>
      <c r="G39" s="30">
        <f>F39*0.6</f>
        <v>2.6999999999999997</v>
      </c>
      <c r="H39" s="31">
        <f>E39+G39</f>
        <v>5.1</v>
      </c>
      <c r="I39" s="30">
        <f>IF(D39="","",-(D39-F39))</f>
        <v>-1.5</v>
      </c>
      <c r="J39" s="30">
        <f>IF(D39="","",IF((D39-F39)&gt;3,(F39+2)*0.4+F39*0.6,H39))</f>
        <v>5.1</v>
      </c>
      <c r="K39" s="19"/>
    </row>
    <row r="40" spans="1:11" s="20" customFormat="1" ht="18" customHeight="1">
      <c r="A40" s="28">
        <v>33</v>
      </c>
      <c r="B40" s="36" t="s">
        <v>20</v>
      </c>
      <c r="C40" s="29">
        <v>2811</v>
      </c>
      <c r="D40" s="30">
        <v>5</v>
      </c>
      <c r="E40" s="30">
        <f>D40*0.4</f>
        <v>2</v>
      </c>
      <c r="F40" s="30">
        <v>2.5</v>
      </c>
      <c r="G40" s="30">
        <f>F40*0.6</f>
        <v>1.5</v>
      </c>
      <c r="H40" s="31">
        <f>E40+G40</f>
        <v>3.5</v>
      </c>
      <c r="I40" s="30">
        <f>IF(D40="","",-(D40-F40))</f>
        <v>-2.5</v>
      </c>
      <c r="J40" s="30">
        <f>IF(D40="","",IF((D40-F40)&gt;3,(F40+2)*0.4+F40*0.6,H40))</f>
        <v>3.5</v>
      </c>
      <c r="K40" s="19"/>
    </row>
    <row r="41" spans="1:11" s="20" customFormat="1" ht="18" customHeight="1">
      <c r="A41" s="32">
        <v>34</v>
      </c>
      <c r="B41" s="36" t="s">
        <v>30</v>
      </c>
      <c r="C41" s="29">
        <v>2595</v>
      </c>
      <c r="D41" s="30">
        <v>6.5</v>
      </c>
      <c r="E41" s="30">
        <f>D41*0.4</f>
        <v>2.6</v>
      </c>
      <c r="F41" s="30">
        <v>4.5</v>
      </c>
      <c r="G41" s="30">
        <f>F41*0.6</f>
        <v>2.6999999999999997</v>
      </c>
      <c r="H41" s="31">
        <f>E41+G41</f>
        <v>5.3</v>
      </c>
      <c r="I41" s="30">
        <f>IF(D41="","",-(D41-F41))</f>
        <v>-2</v>
      </c>
      <c r="J41" s="30">
        <f>IF(D41="","",IF((D41-F41)&gt;3,(F41+2)*0.4+F41*0.6,H41))</f>
        <v>5.3</v>
      </c>
      <c r="K41" s="22"/>
    </row>
    <row r="42" spans="1:10" s="20" customFormat="1" ht="18" customHeight="1">
      <c r="A42" s="28">
        <v>35</v>
      </c>
      <c r="B42" s="29" t="s">
        <v>24</v>
      </c>
      <c r="C42" s="29">
        <v>2857</v>
      </c>
      <c r="D42" s="30">
        <v>5</v>
      </c>
      <c r="E42" s="30">
        <f>D42*0.4</f>
        <v>2</v>
      </c>
      <c r="F42" s="30">
        <v>5</v>
      </c>
      <c r="G42" s="30">
        <f>F42*0.6</f>
        <v>3</v>
      </c>
      <c r="H42" s="31">
        <f>E42+G42</f>
        <v>5</v>
      </c>
      <c r="I42" s="30">
        <f>IF(D42="","",-(D42-F42))</f>
        <v>0</v>
      </c>
      <c r="J42" s="30">
        <f>IF(D42="","",IF((D42-F42)&gt;3,(F42+2)*0.4+F42*0.6,H42))</f>
        <v>5</v>
      </c>
    </row>
    <row r="43" spans="1:11" s="20" customFormat="1" ht="18" customHeight="1">
      <c r="A43" s="32">
        <v>36</v>
      </c>
      <c r="B43" s="36" t="s">
        <v>31</v>
      </c>
      <c r="C43" s="29">
        <v>1514</v>
      </c>
      <c r="D43" s="30">
        <v>6.5</v>
      </c>
      <c r="E43" s="30">
        <f>D43*0.4</f>
        <v>2.6</v>
      </c>
      <c r="F43" s="30">
        <v>2.5</v>
      </c>
      <c r="G43" s="30">
        <f>F43*0.6</f>
        <v>1.5</v>
      </c>
      <c r="H43" s="31">
        <f>E43+G43</f>
        <v>4.1</v>
      </c>
      <c r="I43" s="30">
        <f>IF(D43="","",-(D43-F43))</f>
        <v>-4</v>
      </c>
      <c r="J43" s="30">
        <f>IF(D43="","",IF((D43-F43)&gt;3,(F43+2)*0.4+F43*0.6,H43))</f>
        <v>3.3</v>
      </c>
      <c r="K43" s="19"/>
    </row>
    <row r="44" spans="1:11" s="20" customFormat="1" ht="18" customHeight="1">
      <c r="A44" s="28">
        <v>37</v>
      </c>
      <c r="B44" s="29" t="s">
        <v>88</v>
      </c>
      <c r="C44" s="29">
        <v>1830</v>
      </c>
      <c r="D44" s="34">
        <v>5.5</v>
      </c>
      <c r="E44" s="34">
        <f>D44*0.4</f>
        <v>2.2</v>
      </c>
      <c r="F44" s="34">
        <v>5</v>
      </c>
      <c r="G44" s="34">
        <f>F44*0.6</f>
        <v>3</v>
      </c>
      <c r="H44" s="34">
        <f>G44+E44</f>
        <v>5.2</v>
      </c>
      <c r="I44" s="34">
        <f>-(D44-F44)</f>
        <v>-0.5</v>
      </c>
      <c r="J44" s="30">
        <f>IF(OR(D44="",D44=0),F44,IF((D44-F44)&gt;3,(F44+2)*0.4+F44*0.6,H44))</f>
        <v>5.2</v>
      </c>
      <c r="K44" s="19"/>
    </row>
    <row r="45" spans="1:11" s="20" customFormat="1" ht="18" customHeight="1">
      <c r="A45" s="32">
        <v>38</v>
      </c>
      <c r="B45" s="29" t="s">
        <v>60</v>
      </c>
      <c r="C45" s="29">
        <v>2405</v>
      </c>
      <c r="D45" s="34">
        <v>4.5</v>
      </c>
      <c r="E45" s="34">
        <f>D45*0.4</f>
        <v>1.8</v>
      </c>
      <c r="F45" s="34">
        <v>3.7</v>
      </c>
      <c r="G45" s="34">
        <f>F45*0.6</f>
        <v>2.22</v>
      </c>
      <c r="H45" s="34">
        <f>E45+G45</f>
        <v>4.0200000000000005</v>
      </c>
      <c r="I45" s="34">
        <f>IF(D45="","",-(D45-F45))</f>
        <v>-0.7999999999999998</v>
      </c>
      <c r="J45" s="34">
        <f>IF(D45="","",IF((D45-F45)&gt;3,(F45+2)*0.4+F45*0.6,H45))</f>
        <v>4.0200000000000005</v>
      </c>
      <c r="K45" s="19"/>
    </row>
    <row r="46" spans="1:11" s="20" customFormat="1" ht="18" customHeight="1">
      <c r="A46" s="28">
        <v>39</v>
      </c>
      <c r="B46" s="29" t="s">
        <v>19</v>
      </c>
      <c r="C46" s="29">
        <v>901</v>
      </c>
      <c r="D46" s="30">
        <v>5.5</v>
      </c>
      <c r="E46" s="30">
        <f>D46*0.4</f>
        <v>2.2</v>
      </c>
      <c r="F46" s="30">
        <v>4.7</v>
      </c>
      <c r="G46" s="30">
        <f>F46*0.6</f>
        <v>2.82</v>
      </c>
      <c r="H46" s="31">
        <f>E46+G46</f>
        <v>5.02</v>
      </c>
      <c r="I46" s="30">
        <f>IF(D46="","",-(D46-F46))</f>
        <v>-0.7999999999999998</v>
      </c>
      <c r="J46" s="30">
        <f>IF(D46="","",IF((D46-F46)&gt;3,(F46+2)*0.4+F46*0.6,H46))</f>
        <v>5.02</v>
      </c>
      <c r="K46" s="19"/>
    </row>
    <row r="47" spans="1:11" s="20" customFormat="1" ht="18" customHeight="1">
      <c r="A47" s="32">
        <v>40</v>
      </c>
      <c r="B47" s="42" t="s">
        <v>89</v>
      </c>
      <c r="C47" s="29">
        <v>2005</v>
      </c>
      <c r="D47" s="34">
        <v>9</v>
      </c>
      <c r="E47" s="34">
        <f>D47*0.4</f>
        <v>3.6</v>
      </c>
      <c r="F47" s="34">
        <v>3.1</v>
      </c>
      <c r="G47" s="34">
        <f>F47*0.6</f>
        <v>1.8599999999999999</v>
      </c>
      <c r="H47" s="40">
        <f>E47+G47</f>
        <v>5.46</v>
      </c>
      <c r="I47" s="34">
        <f>IF(D47="","",-(D47-F47))</f>
        <v>-5.9</v>
      </c>
      <c r="J47" s="34">
        <f>IF(D47="","",IF((D47-F47)&gt;3,(F47+2)*0.4+F47*0.6,H47))</f>
        <v>3.9</v>
      </c>
      <c r="K47" s="19"/>
    </row>
    <row r="48" spans="1:11" s="20" customFormat="1" ht="18" customHeight="1">
      <c r="A48" s="28">
        <v>41</v>
      </c>
      <c r="B48" s="38" t="s">
        <v>23</v>
      </c>
      <c r="C48" s="29">
        <v>2758</v>
      </c>
      <c r="D48" s="30">
        <v>6.5</v>
      </c>
      <c r="E48" s="30">
        <f>D48*0.4</f>
        <v>2.6</v>
      </c>
      <c r="F48" s="30">
        <v>2.5</v>
      </c>
      <c r="G48" s="30">
        <f>F48*0.6</f>
        <v>1.5</v>
      </c>
      <c r="H48" s="39">
        <f>E48+G48</f>
        <v>4.1</v>
      </c>
      <c r="I48" s="30">
        <f>IF(D48="","",-(D48-F48))</f>
        <v>-4</v>
      </c>
      <c r="J48" s="30">
        <f>IF(D48="","",IF((D48-F48)&gt;3,(F48+2)*0.4+F48*0.6,H48))</f>
        <v>3.3</v>
      </c>
      <c r="K48" s="19"/>
    </row>
    <row r="49" spans="1:11" s="20" customFormat="1" ht="18" customHeight="1">
      <c r="A49" s="32">
        <v>42</v>
      </c>
      <c r="B49" s="29" t="s">
        <v>93</v>
      </c>
      <c r="C49" s="29">
        <v>2201</v>
      </c>
      <c r="D49" s="30">
        <v>6.5</v>
      </c>
      <c r="E49" s="30">
        <f>D49*0.4</f>
        <v>2.6</v>
      </c>
      <c r="F49" s="30">
        <v>4.5</v>
      </c>
      <c r="G49" s="30">
        <f>F49*0.6</f>
        <v>2.6999999999999997</v>
      </c>
      <c r="H49" s="31">
        <f>E49+G49</f>
        <v>5.3</v>
      </c>
      <c r="I49" s="30">
        <f>IF(D49="","",-(D49-F49))</f>
        <v>-2</v>
      </c>
      <c r="J49" s="30">
        <f>IF(D49="","",IF((D49-F49)&gt;3,(F49+2)*0.4+F49*0.6,H49))</f>
        <v>5.3</v>
      </c>
      <c r="K49" s="19"/>
    </row>
    <row r="50" spans="1:11" s="20" customFormat="1" ht="18" customHeight="1">
      <c r="A50" s="28">
        <v>43</v>
      </c>
      <c r="B50" s="29" t="s">
        <v>42</v>
      </c>
      <c r="C50" s="29">
        <v>1039</v>
      </c>
      <c r="D50" s="30">
        <v>5.5</v>
      </c>
      <c r="E50" s="30">
        <f>D50*0.4</f>
        <v>2.2</v>
      </c>
      <c r="F50" s="30">
        <v>2</v>
      </c>
      <c r="G50" s="30">
        <f>F50*0.6</f>
        <v>1.2</v>
      </c>
      <c r="H50" s="31">
        <f>E50+G50</f>
        <v>3.4000000000000004</v>
      </c>
      <c r="I50" s="30">
        <f>IF(D50="","",-(D50-F50))</f>
        <v>-3.5</v>
      </c>
      <c r="J50" s="30">
        <f>IF(D50="","",IF((D50-F50)&gt;3,(F50+2)*0.4+F50*0.6,H50))</f>
        <v>2.8</v>
      </c>
      <c r="K50" s="19"/>
    </row>
    <row r="51" spans="1:11" s="20" customFormat="1" ht="18" customHeight="1">
      <c r="A51" s="32">
        <v>44</v>
      </c>
      <c r="B51" s="29" t="s">
        <v>41</v>
      </c>
      <c r="C51" s="29">
        <v>2114</v>
      </c>
      <c r="D51" s="30">
        <v>5.5</v>
      </c>
      <c r="E51" s="30">
        <f>D51*0.4</f>
        <v>2.2</v>
      </c>
      <c r="F51" s="30">
        <v>4.7</v>
      </c>
      <c r="G51" s="30">
        <f>F51*0.6</f>
        <v>2.82</v>
      </c>
      <c r="H51" s="31">
        <f>E51+G51</f>
        <v>5.02</v>
      </c>
      <c r="I51" s="30">
        <f>IF(D51="","",-(D51-F51))</f>
        <v>-0.7999999999999998</v>
      </c>
      <c r="J51" s="30">
        <f>IF(D51="","",IF((D51-F51)&gt;3,(F51+2)*0.4+F51*0.6,H51))</f>
        <v>5.02</v>
      </c>
      <c r="K51" s="19"/>
    </row>
    <row r="52" spans="1:11" s="20" customFormat="1" ht="18" customHeight="1">
      <c r="A52" s="28">
        <v>45</v>
      </c>
      <c r="B52" s="29" t="s">
        <v>90</v>
      </c>
      <c r="C52" s="29">
        <v>2771</v>
      </c>
      <c r="D52" s="30">
        <v>5</v>
      </c>
      <c r="E52" s="30">
        <f>D52*0.4</f>
        <v>2</v>
      </c>
      <c r="F52" s="30">
        <v>1.8</v>
      </c>
      <c r="G52" s="30">
        <f>F52*0.6</f>
        <v>1.08</v>
      </c>
      <c r="H52" s="31">
        <f>E52+G52</f>
        <v>3.08</v>
      </c>
      <c r="I52" s="30">
        <f>IF(D52="","",-(D52-F52))</f>
        <v>-3.2</v>
      </c>
      <c r="J52" s="30">
        <f>IF(D52="","",IF((D52-F52)&gt;3,(F52+2)*0.4+F52*0.6,H52))</f>
        <v>2.6</v>
      </c>
      <c r="K52" s="19"/>
    </row>
    <row r="53" spans="1:11" s="20" customFormat="1" ht="18" customHeight="1">
      <c r="A53" s="32">
        <v>46</v>
      </c>
      <c r="B53" s="41" t="s">
        <v>29</v>
      </c>
      <c r="C53" s="29">
        <v>2614</v>
      </c>
      <c r="D53" s="30">
        <v>6</v>
      </c>
      <c r="E53" s="30">
        <f>D53*0.4</f>
        <v>2.4000000000000004</v>
      </c>
      <c r="F53" s="30">
        <v>1.5</v>
      </c>
      <c r="G53" s="30">
        <f>F53*0.6</f>
        <v>0.8999999999999999</v>
      </c>
      <c r="H53" s="31">
        <f>E53+G53</f>
        <v>3.3000000000000003</v>
      </c>
      <c r="I53" s="30">
        <f>IF(D53="","",-(D53-F53))</f>
        <v>-4.5</v>
      </c>
      <c r="J53" s="30">
        <f>IF(D53="","",IF((D53-F53)&gt;3,(F53+2)*0.4+F53*0.6,H53))</f>
        <v>2.3</v>
      </c>
      <c r="K53" s="19"/>
    </row>
    <row r="54" spans="1:11" s="20" customFormat="1" ht="18" customHeight="1">
      <c r="A54" s="28">
        <v>47</v>
      </c>
      <c r="B54" s="36" t="s">
        <v>32</v>
      </c>
      <c r="C54" s="29">
        <v>2131</v>
      </c>
      <c r="D54" s="30">
        <v>6.5</v>
      </c>
      <c r="E54" s="30">
        <f>D54*0.4</f>
        <v>2.6</v>
      </c>
      <c r="F54" s="30">
        <v>0</v>
      </c>
      <c r="G54" s="30">
        <f>F54*0.6</f>
        <v>0</v>
      </c>
      <c r="H54" s="31">
        <f>E54+G54</f>
        <v>2.6</v>
      </c>
      <c r="I54" s="30">
        <f>IF(D54="","",-(D54-F54))</f>
        <v>-6.5</v>
      </c>
      <c r="J54" s="30">
        <f>IF(D54="","",IF((D54-F54)&gt;3,(F54+2)*0.4+F54*0.6,H54))</f>
        <v>0.8</v>
      </c>
      <c r="K54" s="19"/>
    </row>
    <row r="55" spans="1:10" s="20" customFormat="1" ht="18" customHeight="1">
      <c r="A55" s="32">
        <v>48</v>
      </c>
      <c r="B55" s="29" t="s">
        <v>91</v>
      </c>
      <c r="C55" s="29">
        <v>1357</v>
      </c>
      <c r="D55" s="30">
        <v>7.5</v>
      </c>
      <c r="E55" s="30">
        <f>D55*0.4</f>
        <v>3</v>
      </c>
      <c r="F55" s="30">
        <v>0</v>
      </c>
      <c r="G55" s="30">
        <f>F55*0.6</f>
        <v>0</v>
      </c>
      <c r="H55" s="31">
        <f>E55+G55</f>
        <v>3</v>
      </c>
      <c r="I55" s="30">
        <f>IF(D55="","",-(D55-F55))</f>
        <v>-7.5</v>
      </c>
      <c r="J55" s="30">
        <f>IF(D55="","",IF((D55-F55)&gt;3,(F55+2)*0.4+F55*0.6,H55))</f>
        <v>0.8</v>
      </c>
    </row>
    <row r="56" spans="1:11" s="20" customFormat="1" ht="18" customHeight="1">
      <c r="A56" s="28">
        <v>49</v>
      </c>
      <c r="B56" s="29" t="s">
        <v>40</v>
      </c>
      <c r="C56" s="29">
        <v>2594</v>
      </c>
      <c r="D56" s="30">
        <v>7</v>
      </c>
      <c r="E56" s="30">
        <f>D56*0.4</f>
        <v>2.8000000000000003</v>
      </c>
      <c r="F56" s="30">
        <v>0</v>
      </c>
      <c r="G56" s="30">
        <f>F56*0.6</f>
        <v>0</v>
      </c>
      <c r="H56" s="31">
        <f>E56+G56</f>
        <v>2.8000000000000003</v>
      </c>
      <c r="I56" s="30">
        <f>IF(D56="","",-(D56-F56))</f>
        <v>-7</v>
      </c>
      <c r="J56" s="30">
        <f>IF(D56="","",IF((D56-F56)&gt;3,(F56+2)*0.4+F56*0.6,H56))</f>
        <v>0.8</v>
      </c>
      <c r="K56" s="19"/>
    </row>
    <row r="57" spans="1:11" s="20" customFormat="1" ht="18" customHeight="1">
      <c r="A57" s="32">
        <v>50</v>
      </c>
      <c r="B57" s="29" t="s">
        <v>35</v>
      </c>
      <c r="C57" s="29">
        <v>1897</v>
      </c>
      <c r="D57" s="30">
        <v>5</v>
      </c>
      <c r="E57" s="27">
        <f>D57*0.4</f>
        <v>2</v>
      </c>
      <c r="F57" s="27">
        <v>5</v>
      </c>
      <c r="G57" s="27">
        <f>F57*0.6</f>
        <v>3</v>
      </c>
      <c r="H57" s="27">
        <f>E57+G57</f>
        <v>5</v>
      </c>
      <c r="I57" s="27">
        <f>IF(D57="","",-(D57-F57))</f>
        <v>0</v>
      </c>
      <c r="J57" s="27">
        <f>IF(D57="","",IF((D57-F57)&gt;3,(F57+2)*0.4+F57*0.6,H57))</f>
        <v>5</v>
      </c>
      <c r="K57" s="19"/>
    </row>
    <row r="58" spans="1:11" s="20" customFormat="1" ht="18" customHeight="1">
      <c r="A58" s="28">
        <v>51</v>
      </c>
      <c r="B58" s="29" t="s">
        <v>61</v>
      </c>
      <c r="C58" s="29">
        <v>2524</v>
      </c>
      <c r="D58" s="34"/>
      <c r="E58" s="34">
        <f aca="true" t="shared" si="1" ref="E58:E68">D58*0.4</f>
        <v>0</v>
      </c>
      <c r="F58" s="34">
        <v>3</v>
      </c>
      <c r="G58" s="34">
        <f>F58*0.6</f>
        <v>1.7999999999999998</v>
      </c>
      <c r="H58" s="34">
        <f aca="true" t="shared" si="2" ref="H58:H65">E58+G58</f>
        <v>1.7999999999999998</v>
      </c>
      <c r="I58" s="34">
        <f>IF(D58="","",-(D58-F58))</f>
      </c>
      <c r="J58" s="34">
        <v>3</v>
      </c>
      <c r="K58" s="19"/>
    </row>
    <row r="59" spans="1:11" s="20" customFormat="1" ht="18" customHeight="1" outlineLevel="1">
      <c r="A59" s="32">
        <v>52</v>
      </c>
      <c r="B59" s="33" t="s">
        <v>72</v>
      </c>
      <c r="C59" s="33">
        <v>2645</v>
      </c>
      <c r="D59" s="27"/>
      <c r="E59" s="27">
        <f>D59*0.4</f>
        <v>0</v>
      </c>
      <c r="F59" s="27">
        <v>3</v>
      </c>
      <c r="G59" s="27">
        <f>F59*0.6</f>
        <v>1.7999999999999998</v>
      </c>
      <c r="H59" s="27">
        <f>E59+G59</f>
        <v>1.7999999999999998</v>
      </c>
      <c r="I59" s="27">
        <f>IF(D59="","",-(D59-F59))</f>
      </c>
      <c r="J59" s="27">
        <v>3</v>
      </c>
      <c r="K59" s="19"/>
    </row>
    <row r="60" spans="1:11" s="20" customFormat="1" ht="18" customHeight="1">
      <c r="A60" s="28">
        <v>53</v>
      </c>
      <c r="B60" s="36" t="s">
        <v>76</v>
      </c>
      <c r="C60" s="29">
        <v>2372</v>
      </c>
      <c r="D60" s="34"/>
      <c r="E60" s="34">
        <f>D60*0.4</f>
        <v>0</v>
      </c>
      <c r="F60" s="34">
        <v>2.5</v>
      </c>
      <c r="G60" s="34">
        <f>F60*0.6</f>
        <v>1.5</v>
      </c>
      <c r="H60" s="34">
        <f>E60+G60</f>
        <v>1.5</v>
      </c>
      <c r="I60" s="34">
        <f>IF(D60="","",-(D60-F60))</f>
      </c>
      <c r="J60" s="34">
        <v>2.5</v>
      </c>
      <c r="K60" s="19"/>
    </row>
    <row r="61" spans="1:11" s="20" customFormat="1" ht="18" customHeight="1">
      <c r="A61" s="32">
        <v>54</v>
      </c>
      <c r="B61" s="33" t="s">
        <v>58</v>
      </c>
      <c r="C61" s="33">
        <v>1294</v>
      </c>
      <c r="D61" s="27"/>
      <c r="E61" s="27">
        <f t="shared" si="1"/>
        <v>0</v>
      </c>
      <c r="F61" s="27">
        <v>2</v>
      </c>
      <c r="G61" s="27">
        <f>F61*0.6</f>
        <v>1.2</v>
      </c>
      <c r="H61" s="27">
        <f t="shared" si="2"/>
        <v>1.2</v>
      </c>
      <c r="I61" s="27">
        <f>IF(D61="","",-(D61-F61))</f>
      </c>
      <c r="J61" s="27">
        <v>2</v>
      </c>
      <c r="K61" s="19"/>
    </row>
    <row r="62" spans="1:11" s="20" customFormat="1" ht="18" customHeight="1">
      <c r="A62" s="28">
        <v>55</v>
      </c>
      <c r="B62" s="29" t="s">
        <v>57</v>
      </c>
      <c r="C62" s="29">
        <v>1334</v>
      </c>
      <c r="D62" s="34"/>
      <c r="E62" s="34"/>
      <c r="F62" s="34">
        <v>3</v>
      </c>
      <c r="G62" s="34"/>
      <c r="H62" s="34"/>
      <c r="I62" s="34">
        <f>IF(D62="","",-(D62-F62))</f>
      </c>
      <c r="J62" s="34">
        <v>3</v>
      </c>
      <c r="K62" s="19"/>
    </row>
    <row r="63" spans="1:10" s="20" customFormat="1" ht="18" customHeight="1">
      <c r="A63" s="32">
        <v>56</v>
      </c>
      <c r="B63" s="29" t="s">
        <v>46</v>
      </c>
      <c r="C63" s="29">
        <v>2721</v>
      </c>
      <c r="D63" s="30"/>
      <c r="E63" s="30">
        <f>D63*0.4</f>
        <v>0</v>
      </c>
      <c r="F63" s="30">
        <v>2</v>
      </c>
      <c r="G63" s="30"/>
      <c r="H63" s="31">
        <f>E63+G63</f>
        <v>0</v>
      </c>
      <c r="I63" s="30">
        <f>IF(D63="","",-(D63-F63))</f>
      </c>
      <c r="J63" s="30">
        <f>IF(OR(D63="",D63=0),F63,IF((D63-F63)&gt;3,(F63+2)*0.4+F63*0.6,H63))</f>
        <v>2</v>
      </c>
    </row>
    <row r="64" spans="1:11" s="20" customFormat="1" ht="18" customHeight="1">
      <c r="A64" s="28">
        <v>57</v>
      </c>
      <c r="B64" s="33" t="s">
        <v>79</v>
      </c>
      <c r="C64" s="33">
        <v>254</v>
      </c>
      <c r="D64" s="27"/>
      <c r="E64" s="27">
        <f t="shared" si="1"/>
        <v>0</v>
      </c>
      <c r="F64" s="27">
        <v>5</v>
      </c>
      <c r="G64" s="27"/>
      <c r="H64" s="27">
        <f t="shared" si="2"/>
        <v>0</v>
      </c>
      <c r="I64" s="27">
        <f>IF(D64="","",-(D64-F64))</f>
      </c>
      <c r="J64" s="27">
        <v>5</v>
      </c>
      <c r="K64" s="19"/>
    </row>
    <row r="65" spans="1:11" s="20" customFormat="1" ht="18" customHeight="1">
      <c r="A65" s="32">
        <v>58</v>
      </c>
      <c r="B65" s="33" t="s">
        <v>82</v>
      </c>
      <c r="C65" s="33">
        <v>2009</v>
      </c>
      <c r="D65" s="27"/>
      <c r="E65" s="27">
        <f t="shared" si="1"/>
        <v>0</v>
      </c>
      <c r="F65" s="27">
        <v>0.5</v>
      </c>
      <c r="G65" s="27">
        <f>F65*0.6</f>
        <v>0.3</v>
      </c>
      <c r="H65" s="27">
        <f t="shared" si="2"/>
        <v>0.3</v>
      </c>
      <c r="I65" s="27">
        <f>IF(D65="","",-(D65-F65))</f>
      </c>
      <c r="J65" s="27">
        <f>IF(OR(D65="",D65=0),F65,IF((D65-F65)&gt;3,(F65+2)*0.4+F65*0.6,H65))</f>
        <v>0.5</v>
      </c>
      <c r="K65" s="19"/>
    </row>
    <row r="66" spans="1:10" s="20" customFormat="1" ht="18" customHeight="1">
      <c r="A66" s="28">
        <v>59</v>
      </c>
      <c r="B66" s="29" t="s">
        <v>45</v>
      </c>
      <c r="C66" s="29">
        <v>2784</v>
      </c>
      <c r="D66" s="30"/>
      <c r="E66" s="30">
        <f t="shared" si="1"/>
        <v>0</v>
      </c>
      <c r="F66" s="30">
        <v>2</v>
      </c>
      <c r="G66" s="30"/>
      <c r="H66" s="31">
        <f>E66+G66</f>
        <v>0</v>
      </c>
      <c r="I66" s="30">
        <f>IF(D66="","",-(D66-F66))</f>
      </c>
      <c r="J66" s="30">
        <f>IF(OR(D66="",D66=0),F66,IF((D66-F66)&gt;3,(F66+2)*0.4+F66*0.6,H66))</f>
        <v>2</v>
      </c>
    </row>
    <row r="67" spans="1:10" s="20" customFormat="1" ht="18" customHeight="1">
      <c r="A67" s="32">
        <v>60</v>
      </c>
      <c r="B67" s="29" t="s">
        <v>83</v>
      </c>
      <c r="C67" s="29">
        <v>1606</v>
      </c>
      <c r="D67" s="30">
        <v>0</v>
      </c>
      <c r="E67" s="30">
        <f t="shared" si="1"/>
        <v>0</v>
      </c>
      <c r="F67" s="30">
        <v>0</v>
      </c>
      <c r="G67" s="30">
        <f>F67*0.6</f>
        <v>0</v>
      </c>
      <c r="H67" s="31">
        <f>E67+G67</f>
        <v>0</v>
      </c>
      <c r="I67" s="30">
        <f>IF(D67="","",-(D67-F67))</f>
        <v>0</v>
      </c>
      <c r="J67" s="30">
        <f>IF(OR(D67="",D67=0),F67,IF((D67-F67)&gt;3,(F67+2)*0.4+F67*0.6,H67))</f>
        <v>0</v>
      </c>
    </row>
    <row r="68" spans="1:11" s="20" customFormat="1" ht="18" customHeight="1">
      <c r="A68" s="28">
        <v>61</v>
      </c>
      <c r="B68" s="29" t="s">
        <v>48</v>
      </c>
      <c r="C68" s="29">
        <v>2477</v>
      </c>
      <c r="D68" s="30"/>
      <c r="E68" s="30">
        <f t="shared" si="1"/>
        <v>0</v>
      </c>
      <c r="F68" s="30">
        <v>0</v>
      </c>
      <c r="G68" s="30">
        <f>F68*0.6</f>
        <v>0</v>
      </c>
      <c r="H68" s="31"/>
      <c r="I68" s="30">
        <f>IF(D68="","",-(D68-F68))</f>
      </c>
      <c r="J68" s="30">
        <f>IF(OR(D68="",D68=0),F68,IF((D68-F68)&gt;3,(F68+2)*0.4+F68*0.6,H68))</f>
        <v>0</v>
      </c>
      <c r="K68" s="22"/>
    </row>
    <row r="69" spans="1:11" s="20" customFormat="1" ht="18" customHeight="1">
      <c r="A69" s="32">
        <v>62</v>
      </c>
      <c r="B69" s="33" t="s">
        <v>84</v>
      </c>
      <c r="C69" s="33">
        <v>1508</v>
      </c>
      <c r="D69" s="27"/>
      <c r="E69" s="27"/>
      <c r="F69" s="27">
        <v>0</v>
      </c>
      <c r="G69" s="27"/>
      <c r="H69" s="27"/>
      <c r="I69" s="27">
        <f>IF(D69="","",-(D69-F69))</f>
      </c>
      <c r="J69" s="27">
        <v>0</v>
      </c>
      <c r="K69" s="19"/>
    </row>
    <row r="70" spans="1:10" s="20" customFormat="1" ht="18" customHeight="1">
      <c r="A70" s="28">
        <v>63</v>
      </c>
      <c r="B70" s="33" t="s">
        <v>59</v>
      </c>
      <c r="C70" s="33">
        <v>2361</v>
      </c>
      <c r="D70" s="27"/>
      <c r="E70" s="27">
        <f aca="true" t="shared" si="3" ref="E70:E78">D70*0.4</f>
        <v>0</v>
      </c>
      <c r="F70" s="27">
        <v>0</v>
      </c>
      <c r="G70" s="27">
        <f aca="true" t="shared" si="4" ref="G70:G78">F70*0.6</f>
        <v>0</v>
      </c>
      <c r="H70" s="27">
        <f>E70+G70</f>
        <v>0</v>
      </c>
      <c r="I70" s="27">
        <f aca="true" t="shared" si="5" ref="I70:I79">IF(D70="","",-(D70-F70))</f>
      </c>
      <c r="J70" s="27">
        <v>0</v>
      </c>
    </row>
    <row r="71" spans="1:11" s="20" customFormat="1" ht="18" customHeight="1">
      <c r="A71" s="32">
        <v>64</v>
      </c>
      <c r="B71" s="29" t="s">
        <v>53</v>
      </c>
      <c r="C71" s="29">
        <v>1325</v>
      </c>
      <c r="D71" s="34"/>
      <c r="E71" s="34">
        <f t="shared" si="3"/>
        <v>0</v>
      </c>
      <c r="F71" s="34">
        <v>0</v>
      </c>
      <c r="G71" s="34">
        <f t="shared" si="4"/>
        <v>0</v>
      </c>
      <c r="H71" s="34">
        <f>G71+E71</f>
        <v>0</v>
      </c>
      <c r="I71" s="34">
        <f>-(D71-F71)</f>
        <v>0</v>
      </c>
      <c r="J71" s="30">
        <f>IF(OR(D71="",D71=0),F71,IF((D71-F71)&gt;3,(F71+2)*0.4+F71*0.6,H71))</f>
        <v>0</v>
      </c>
      <c r="K71" s="19"/>
    </row>
    <row r="72" spans="1:11" s="20" customFormat="1" ht="18" customHeight="1">
      <c r="A72" s="28">
        <v>65</v>
      </c>
      <c r="B72" s="29" t="s">
        <v>52</v>
      </c>
      <c r="C72" s="29">
        <v>1694</v>
      </c>
      <c r="D72" s="30">
        <v>0</v>
      </c>
      <c r="E72" s="30">
        <f t="shared" si="3"/>
        <v>0</v>
      </c>
      <c r="F72" s="30">
        <v>3.2</v>
      </c>
      <c r="G72" s="30">
        <f t="shared" si="4"/>
        <v>1.92</v>
      </c>
      <c r="H72" s="31">
        <f>E72+G72</f>
        <v>1.92</v>
      </c>
      <c r="I72" s="30">
        <f>IF(D72="","",-(D72-F72))</f>
        <v>3.2</v>
      </c>
      <c r="J72" s="30">
        <f>IF(OR(D72="",D72=0),F72,IF((D72-F72)&gt;3,(F72+2)*0.4+F72*0.6,H72))</f>
        <v>3.2</v>
      </c>
      <c r="K72" s="19"/>
    </row>
    <row r="73" spans="1:11" s="20" customFormat="1" ht="18" customHeight="1">
      <c r="A73" s="32">
        <v>66</v>
      </c>
      <c r="B73" s="29" t="s">
        <v>51</v>
      </c>
      <c r="C73" s="29">
        <v>1849</v>
      </c>
      <c r="D73" s="30">
        <v>0</v>
      </c>
      <c r="E73" s="30">
        <f t="shared" si="3"/>
        <v>0</v>
      </c>
      <c r="F73" s="30">
        <v>5</v>
      </c>
      <c r="G73" s="30">
        <f t="shared" si="4"/>
        <v>3</v>
      </c>
      <c r="H73" s="31">
        <f>E73+G73</f>
        <v>3</v>
      </c>
      <c r="I73" s="30">
        <f>IF(D73="","",-(D73-F73))</f>
        <v>5</v>
      </c>
      <c r="J73" s="30">
        <f>IF(OR(D73="",D73=0),F73,IF((D73-F73)&gt;3,(F73+2)*0.4+F73*0.6,H73))</f>
        <v>5</v>
      </c>
      <c r="K73" s="19"/>
    </row>
    <row r="74" spans="1:11" s="20" customFormat="1" ht="18" customHeight="1">
      <c r="A74" s="28">
        <v>67</v>
      </c>
      <c r="B74" s="36" t="s">
        <v>87</v>
      </c>
      <c r="C74" s="29">
        <v>2362</v>
      </c>
      <c r="D74" s="34"/>
      <c r="E74" s="34"/>
      <c r="F74" s="34">
        <v>3</v>
      </c>
      <c r="G74" s="34"/>
      <c r="H74" s="34">
        <v>0</v>
      </c>
      <c r="I74" s="27">
        <f t="shared" si="5"/>
      </c>
      <c r="J74" s="27">
        <v>3</v>
      </c>
      <c r="K74" s="19"/>
    </row>
    <row r="75" spans="1:11" s="20" customFormat="1" ht="18" customHeight="1">
      <c r="A75" s="32">
        <v>68</v>
      </c>
      <c r="B75" s="29" t="s">
        <v>63</v>
      </c>
      <c r="C75" s="29">
        <v>1249</v>
      </c>
      <c r="D75" s="34">
        <v>0</v>
      </c>
      <c r="E75" s="34">
        <f>D75*0.6</f>
        <v>0</v>
      </c>
      <c r="F75" s="34">
        <v>3.5</v>
      </c>
      <c r="G75" s="34">
        <f>F75*0.4</f>
        <v>1.4000000000000001</v>
      </c>
      <c r="H75" s="34">
        <f>G75+E75</f>
        <v>1.4000000000000001</v>
      </c>
      <c r="I75" s="27">
        <f t="shared" si="5"/>
        <v>3.5</v>
      </c>
      <c r="J75" s="27">
        <v>3.5</v>
      </c>
      <c r="K75" s="19"/>
    </row>
    <row r="76" spans="1:11" s="20" customFormat="1" ht="18" customHeight="1">
      <c r="A76" s="28">
        <v>69</v>
      </c>
      <c r="B76" s="29" t="s">
        <v>62</v>
      </c>
      <c r="C76" s="29">
        <v>1291</v>
      </c>
      <c r="D76" s="34"/>
      <c r="E76" s="34">
        <f>D76*0.6</f>
        <v>0</v>
      </c>
      <c r="F76" s="34">
        <v>5</v>
      </c>
      <c r="G76" s="34">
        <f>F76*0.4</f>
        <v>2</v>
      </c>
      <c r="H76" s="34">
        <f>G76+E76</f>
        <v>2</v>
      </c>
      <c r="I76" s="27">
        <f t="shared" si="5"/>
      </c>
      <c r="J76" s="27">
        <v>5</v>
      </c>
      <c r="K76" s="19"/>
    </row>
    <row r="77" spans="1:11" s="20" customFormat="1" ht="18" customHeight="1">
      <c r="A77" s="32">
        <v>70</v>
      </c>
      <c r="B77" s="29" t="s">
        <v>49</v>
      </c>
      <c r="C77" s="29">
        <v>1959</v>
      </c>
      <c r="D77" s="34"/>
      <c r="E77" s="34">
        <f>D77*0.4</f>
        <v>0</v>
      </c>
      <c r="F77" s="34">
        <v>2.5</v>
      </c>
      <c r="G77" s="34">
        <f>F77*0.6</f>
        <v>1.5</v>
      </c>
      <c r="H77" s="34">
        <f>G77+E77</f>
        <v>1.5</v>
      </c>
      <c r="I77" s="34">
        <f>-(D77-F77)</f>
        <v>2.5</v>
      </c>
      <c r="J77" s="30">
        <f>IF(OR(D77="",D77=0),F77,IF((D77-F77)&gt;3,(F77+2)*0.4+F77*0.6,H77))</f>
        <v>2.5</v>
      </c>
      <c r="K77" s="19"/>
    </row>
    <row r="78" spans="1:11" s="20" customFormat="1" ht="18" customHeight="1">
      <c r="A78" s="28">
        <v>71</v>
      </c>
      <c r="B78" s="33" t="s">
        <v>56</v>
      </c>
      <c r="C78" s="33">
        <v>2495</v>
      </c>
      <c r="D78" s="27"/>
      <c r="E78" s="27">
        <f t="shared" si="3"/>
        <v>0</v>
      </c>
      <c r="F78" s="27">
        <v>3</v>
      </c>
      <c r="G78" s="27">
        <f t="shared" si="4"/>
        <v>1.7999999999999998</v>
      </c>
      <c r="H78" s="27">
        <f>E78+G78</f>
        <v>1.7999999999999998</v>
      </c>
      <c r="I78" s="27">
        <f t="shared" si="5"/>
      </c>
      <c r="J78" s="27">
        <v>3</v>
      </c>
      <c r="K78" s="19"/>
    </row>
    <row r="79" spans="1:10" s="20" customFormat="1" ht="18" customHeight="1">
      <c r="A79" s="32">
        <v>72</v>
      </c>
      <c r="B79" s="33" t="s">
        <v>92</v>
      </c>
      <c r="C79" s="33">
        <v>2895</v>
      </c>
      <c r="D79" s="27"/>
      <c r="E79" s="27"/>
      <c r="F79" s="27">
        <v>0</v>
      </c>
      <c r="G79" s="27"/>
      <c r="H79" s="27"/>
      <c r="I79" s="27">
        <f t="shared" si="5"/>
      </c>
      <c r="J79" s="27">
        <v>0</v>
      </c>
    </row>
    <row r="80" spans="1:11" s="20" customFormat="1" ht="18" customHeight="1">
      <c r="A80" s="28">
        <v>73</v>
      </c>
      <c r="B80" s="33" t="s">
        <v>55</v>
      </c>
      <c r="C80" s="33">
        <v>2613</v>
      </c>
      <c r="D80" s="27"/>
      <c r="E80" s="27">
        <f>D80*0.4</f>
        <v>0</v>
      </c>
      <c r="F80" s="27">
        <v>1.5</v>
      </c>
      <c r="G80" s="27">
        <f>F80*0.6</f>
        <v>0.8999999999999999</v>
      </c>
      <c r="H80" s="27">
        <f>E80+G80</f>
        <v>0.8999999999999999</v>
      </c>
      <c r="I80" s="27">
        <f>IF(D80="","",-(D80-F80))</f>
      </c>
      <c r="J80" s="27">
        <v>1.5</v>
      </c>
      <c r="K80" s="19"/>
    </row>
    <row r="81" spans="1:11" ht="12.75">
      <c r="A81" s="28"/>
      <c r="B81" s="29"/>
      <c r="C81" s="29"/>
      <c r="D81" s="30"/>
      <c r="E81" s="30"/>
      <c r="F81" s="30"/>
      <c r="G81" s="30"/>
      <c r="H81" s="31"/>
      <c r="I81" s="30"/>
      <c r="J81" s="30"/>
      <c r="K81" s="10"/>
    </row>
    <row r="82" spans="4:11" ht="12.75">
      <c r="D82" s="16"/>
      <c r="E82" s="16"/>
      <c r="F82" s="16"/>
      <c r="G82" s="16"/>
      <c r="H82" s="16"/>
      <c r="I82" s="16"/>
      <c r="J82" s="16"/>
      <c r="K82" s="17"/>
    </row>
    <row r="83" spans="4:11" ht="12.75">
      <c r="D83" s="16"/>
      <c r="E83" s="16"/>
      <c r="F83" s="16"/>
      <c r="G83" s="16"/>
      <c r="H83" s="16"/>
      <c r="I83" s="16"/>
      <c r="J83" s="16"/>
      <c r="K83" s="17"/>
    </row>
    <row r="84" ht="12.75">
      <c r="K84" s="10"/>
    </row>
    <row r="85" spans="11:13" ht="15.75">
      <c r="K85" s="9"/>
      <c r="M85" s="11"/>
    </row>
    <row r="86" ht="15.75">
      <c r="B86" s="12" t="s">
        <v>13</v>
      </c>
    </row>
    <row r="87" ht="18.75">
      <c r="B87" s="13" t="s">
        <v>14</v>
      </c>
    </row>
    <row r="88" ht="18.75">
      <c r="B88" s="13" t="s">
        <v>94</v>
      </c>
    </row>
    <row r="89" ht="18.75">
      <c r="B89" s="14"/>
    </row>
    <row r="90" ht="15.75">
      <c r="B90" s="15" t="s">
        <v>15</v>
      </c>
    </row>
    <row r="91" ht="12.75">
      <c r="B91" s="10" t="s">
        <v>64</v>
      </c>
    </row>
    <row r="93" ht="12.75">
      <c r="K93" s="3" t="s">
        <v>16</v>
      </c>
    </row>
    <row r="94" ht="12.75">
      <c r="K94" s="3" t="s">
        <v>17</v>
      </c>
    </row>
  </sheetData>
  <sheetProtection selectLockedCells="1" selectUnlockedCells="1"/>
  <mergeCells count="3">
    <mergeCell ref="A1:N1"/>
    <mergeCell ref="A2:N2"/>
    <mergeCell ref="A3:N3"/>
  </mergeCells>
  <hyperlinks>
    <hyperlink ref="B91" r:id="rId1" display="Παρακαλούνται να επικοινωνήσουνε άμεσα με ον διδάσκοντα στο email lantzos@teiser.gr μέχρι 14/2/11"/>
  </hyperlinks>
  <printOptions/>
  <pageMargins left="0.7479166666666667" right="0.7479166666666667" top="0.49027777777777776" bottom="0.49027777777777776" header="0.5118055555555555" footer="0.5118055555555555"/>
  <pageSetup horizontalDpi="300" verticalDpi="3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</cp:lastModifiedBy>
  <cp:lastPrinted>2012-10-29T21:08:37Z</cp:lastPrinted>
  <dcterms:created xsi:type="dcterms:W3CDTF">2012-02-09T07:51:50Z</dcterms:created>
  <dcterms:modified xsi:type="dcterms:W3CDTF">2012-10-29T21:09:00Z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